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0115" windowHeight="8010"/>
  </bookViews>
  <sheets>
    <sheet name="ACA Calc" sheetId="1" r:id="rId1"/>
  </sheets>
  <definedNames>
    <definedName name="_xlnm._FilterDatabase" localSheetId="0" hidden="1">'ACA Calc'!$A$5:$B$11</definedName>
  </definedNames>
  <calcPr calcId="124519"/>
</workbook>
</file>

<file path=xl/calcChain.xml><?xml version="1.0" encoding="utf-8"?>
<calcChain xmlns="http://schemas.openxmlformats.org/spreadsheetml/2006/main">
  <c r="F31" i="1"/>
  <c r="E26"/>
  <c r="F27" s="1"/>
  <c r="F35" s="1"/>
  <c r="F14"/>
  <c r="C10"/>
  <c r="D10" s="1"/>
  <c r="C6"/>
  <c r="D6" s="1"/>
  <c r="F10" l="1"/>
  <c r="F6"/>
</calcChain>
</file>

<file path=xl/sharedStrings.xml><?xml version="1.0" encoding="utf-8"?>
<sst xmlns="http://schemas.openxmlformats.org/spreadsheetml/2006/main" count="48" uniqueCount="40">
  <si>
    <t>Annual Base Salary</t>
  </si>
  <si>
    <t>Monthly Base Salary</t>
  </si>
  <si>
    <t>Difference</t>
  </si>
  <si>
    <t>Low Cost Plan Monthly Contribution</t>
  </si>
  <si>
    <t xml:space="preserve">Hours </t>
  </si>
  <si>
    <t>30+</t>
  </si>
  <si>
    <t>9.96% Threshold</t>
  </si>
  <si>
    <t>9.02% Threshold</t>
  </si>
  <si>
    <t>ACA Affordability Calculator</t>
  </si>
  <si>
    <t>The Affordable Care Act (ACA) affordability fines are penalties levied on Applicable Large Employers (ALEs) who fail to offer affordable and minimum essential coverage (MEC) to their full-time employees. For 2026, the IRS announced two main penalty types:</t>
  </si>
  <si>
    <t>1. The "A" penalty is $3,340 annually per full-time employee (minus the first 30 employees) if an employer fails to offer MEC to at least 95% of full-time employees and one full-time employee receives a premium tax credit to purchase subsidized coverage through the Marketplace.</t>
  </si>
  <si>
    <t>2. The "B" penalty is $5,010 annually per full-time employee who receives a premium tax credit because the coverage offered is either not affordable or does not provide minimum value. Coverage is considered affordable if the employee's required contribution for self-only coverage does not exceed 9.96% of their household income in 2026 (increased from 9.02% in 2025).</t>
  </si>
  <si>
    <t>These penalties are assessed monthly by dividing the annual penalty amounts by 12. Employers must carefully evaluate their health plan designs to avoid these fines by ensuring coverage is offered to enough employees, coverage provides minimum value (covering at least 60% of allowed benefits costs), and premiums remain affordable based on the IRS threshold.</t>
  </si>
  <si>
    <t>W-2 Safe Harbor</t>
  </si>
  <si>
    <t>Affordability is determined retrospectively based on the employee’s actual wages reported in Box 1 of their Form W-2 for the calendar year.</t>
  </si>
  <si>
    <t>The employee's required contribution for self-only coverage must not exceed 9.96% (for 2026) of those W-2 wages.</t>
  </si>
  <si>
    <t>This means the maximum affordable premium is calculated as W-2 Box 1 wages×9.96%12\frac{\text{W-2 Box 1 wages} \times 9.96\%}{12}12W-2 Box 1 wages×9.96% per month.</t>
  </si>
  <si>
    <t>Rate of Pay Safe Harbor</t>
  </si>
  <si>
    <t>Affordability is determined based on the employee’s hourly wage multiplied by 130 hours per month (the standard for full-time status), or the monthly salary for salaried employees.</t>
  </si>
  <si>
    <t>The monthly premium for self-only coverage cannot exceed 9.96% of this amount.</t>
  </si>
  <si>
    <t>Formula for hourly employees: Hourly rate×130×9.96%\text{Hourly rate} \times 130 \times 9.96\%Hourly rate×130×9.96%</t>
  </si>
  <si>
    <t>For salaried employees: Monthly salary×9.96%1\frac{\text{Monthly salary} \times 9.96\%}{1}1Monthly salary×9.96%</t>
  </si>
  <si>
    <r>
      <t xml:space="preserve">The ACA rule of 95% offer requires Applicable Large Employers (ALEs) with 50 or more full-time employees to offer affordable, minimum essential health coverage to at least </t>
    </r>
    <r>
      <rPr>
        <b/>
        <sz val="11"/>
        <color theme="1"/>
        <rFont val="Calibri"/>
        <family val="2"/>
        <scheme val="minor"/>
      </rPr>
      <t>95% of their full-time employees and their dependents</t>
    </r>
    <r>
      <rPr>
        <sz val="11"/>
        <color theme="1"/>
        <rFont val="Calibri"/>
        <family val="2"/>
        <scheme val="minor"/>
      </rPr>
      <t xml:space="preserve"> in order to avoid penalty fines. This means the employer must provide coverage to substantially all full-time employees, treating employees working 30 or more hours per week as full-time.</t>
    </r>
  </si>
  <si>
    <t>If an employer fails to offer coverage to at least 95% of full-time employees and at least one employee receives a premium tax credit for purchasing coverage on the ACA health exchange, the employer may face a penalty calculated as $3,340 per full-time employee (minus the first 30 employees) in 2026.</t>
  </si>
  <si>
    <t>The 95% rule allows for excluding up to 5% (or at least 5 employees if greater) of full-time employees when determining coverage offers, offering some flexibility. However, employers must not discriminate in applying this exclusion, and using the 95% rule as a strategy to exclude employees to reduce costs can lead to significant penalties if miscalculated.</t>
  </si>
  <si>
    <t>Offering coverage to 95% or more of full-time employees counts regardless of whether those employees actually enroll in coverage; the offer must be made. Dependents generally include children up to age 26 but do not include spouses. Employers must provide an opportunity for employees to elect or decline coverage at least once during the plan year to be considered compliant.</t>
  </si>
  <si>
    <t xml:space="preserve">Total Number of Employees </t>
  </si>
  <si>
    <t>Enter your total number of employees working 30 hours or more.</t>
  </si>
  <si>
    <t>Number of employees that can exceed the maximum cost threshold.</t>
  </si>
  <si>
    <t>Penalties</t>
  </si>
  <si>
    <t>This method is more predictive and can be applied at the start of coverage but may limit maximum premium amounts, especially for employees working more than 130 hours per month or with variable income.</t>
  </si>
  <si>
    <t>Total annual penalty.</t>
  </si>
  <si>
    <t>"A" Penalty Calculation</t>
  </si>
  <si>
    <t>"B" Penalty Calculation</t>
  </si>
  <si>
    <t>"A + B" Penalty Calculation</t>
  </si>
  <si>
    <t xml:space="preserve">The "B" penalty is $5,010 annually per employee who has a premium tax credit </t>
  </si>
  <si>
    <t xml:space="preserve"> "A" penalty is $3,340 annually per full-time employee (minus the first 30)</t>
  </si>
  <si>
    <t xml:space="preserve"> "A" penalty (minus the first 30) + The "B" penalty per employee.</t>
  </si>
  <si>
    <t>Because it is based on actual wages, it can allow for a higher premium compared to other methods, especially for employees who work more than 30 hours per week, but the calculation can only be finalized after the year ends.</t>
  </si>
  <si>
    <t>This document is provided solely for informational purposes and is intended for reference only. It does not constitute a binding agreement, offer, or legal advice. The contents herein should not be relied upon for decision-making without independent verification. Any discrepancies or conflicts between this document and any formal agreements or applicable laws shall be resolved in favor of the latter.</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</si>
</sst>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164" formatCode="0.0"/>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75">
    <xf numFmtId="0" fontId="0" fillId="0" borderId="0" xfId="0"/>
    <xf numFmtId="0" fontId="0" fillId="0" borderId="0" xfId="0" applyAlignment="1">
      <alignment horizontal="center" vertical="center"/>
    </xf>
    <xf numFmtId="8" fontId="0" fillId="0" borderId="0" xfId="0" applyNumberFormat="1" applyFill="1" applyAlignment="1">
      <alignment horizontal="center" vertical="center"/>
    </xf>
    <xf numFmtId="0" fontId="0" fillId="0" borderId="0" xfId="0" applyFill="1" applyAlignment="1">
      <alignment horizontal="center" vertical="center"/>
    </xf>
    <xf numFmtId="44" fontId="0" fillId="0" borderId="0" xfId="1" applyFont="1" applyAlignment="1">
      <alignment horizontal="center" vertical="center"/>
    </xf>
    <xf numFmtId="44" fontId="14" fillId="0" borderId="0" xfId="0" applyNumberFormat="1"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6" xfId="0" applyFill="1" applyBorder="1" applyAlignment="1">
      <alignment horizontal="center" vertical="center"/>
    </xf>
    <xf numFmtId="44" fontId="0" fillId="0" borderId="16" xfId="1" applyFont="1" applyBorder="1" applyAlignment="1">
      <alignment horizontal="center" vertical="center"/>
    </xf>
    <xf numFmtId="0" fontId="18" fillId="0" borderId="10" xfId="0" applyFont="1" applyBorder="1" applyAlignment="1">
      <alignment horizontal="center" vertical="center"/>
    </xf>
    <xf numFmtId="0" fontId="16" fillId="0" borderId="0" xfId="0" applyFont="1" applyFill="1" applyBorder="1" applyAlignment="1">
      <alignment horizontal="center" vertical="center"/>
    </xf>
    <xf numFmtId="8" fontId="0" fillId="33" borderId="15" xfId="0" applyNumberFormat="1" applyFill="1" applyBorder="1" applyAlignment="1">
      <alignment horizontal="center" vertical="center"/>
    </xf>
    <xf numFmtId="44" fontId="0" fillId="33" borderId="16" xfId="1"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top"/>
    </xf>
    <xf numFmtId="9" fontId="0" fillId="0" borderId="14" xfId="0" applyNumberFormat="1" applyBorder="1" applyAlignment="1">
      <alignment horizontal="center" vertical="center"/>
    </xf>
    <xf numFmtId="2" fontId="0" fillId="0" borderId="16" xfId="1" applyNumberFormat="1" applyFont="1" applyFill="1" applyBorder="1" applyAlignment="1">
      <alignment horizontal="right" vertical="center"/>
    </xf>
    <xf numFmtId="44" fontId="14" fillId="0" borderId="18" xfId="0" applyNumberFormat="1" applyFont="1" applyBorder="1" applyAlignment="1">
      <alignment horizontal="center" vertical="center"/>
    </xf>
    <xf numFmtId="164" fontId="14" fillId="0" borderId="18" xfId="0" applyNumberFormat="1" applyFont="1" applyBorder="1" applyAlignment="1">
      <alignment horizontal="center" vertical="center"/>
    </xf>
    <xf numFmtId="1" fontId="0" fillId="33" borderId="0" xfId="1" applyNumberFormat="1" applyFont="1" applyFill="1" applyBorder="1" applyAlignment="1">
      <alignment horizontal="right" vertical="center"/>
    </xf>
    <xf numFmtId="0" fontId="0" fillId="0" borderId="13" xfId="0" applyBorder="1" applyAlignment="1">
      <alignment horizontal="left"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44" fontId="0" fillId="0" borderId="14" xfId="0" applyNumberFormat="1" applyBorder="1" applyAlignment="1">
      <alignment horizontal="center" vertical="center"/>
    </xf>
    <xf numFmtId="1" fontId="0" fillId="0" borderId="0" xfId="1" applyNumberFormat="1" applyFont="1" applyFill="1" applyBorder="1" applyAlignment="1">
      <alignment horizontal="right" vertical="center"/>
    </xf>
    <xf numFmtId="0" fontId="17" fillId="0" borderId="13" xfId="0" applyFont="1" applyBorder="1" applyAlignment="1">
      <alignment horizontal="left" wrapText="1"/>
    </xf>
    <xf numFmtId="165" fontId="14" fillId="0" borderId="18" xfId="0" applyNumberFormat="1" applyFont="1" applyBorder="1" applyAlignment="1">
      <alignment horizontal="center" vertical="center"/>
    </xf>
    <xf numFmtId="9" fontId="0" fillId="33" borderId="0" xfId="43" applyFont="1" applyFill="1" applyBorder="1" applyAlignment="1">
      <alignment horizontal="right" vertical="center"/>
    </xf>
    <xf numFmtId="9" fontId="0" fillId="0" borderId="0" xfId="43" applyFont="1" applyFill="1" applyBorder="1" applyAlignment="1">
      <alignment horizontal="right"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19" fillId="0" borderId="0" xfId="0" applyFont="1" applyAlignment="1">
      <alignment horizontal="right" vertic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2" xfId="0" applyFont="1" applyBorder="1" applyAlignment="1">
      <alignment horizontal="center" vertical="top"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0" xfId="0" applyBorder="1" applyAlignment="1">
      <alignment horizontal="left" wrapText="1"/>
    </xf>
    <xf numFmtId="0" fontId="0" fillId="0" borderId="14" xfId="0" applyBorder="1" applyAlignment="1">
      <alignment horizontal="left"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1504950</xdr:colOff>
      <xdr:row>1</xdr:row>
      <xdr:rowOff>28575</xdr:rowOff>
    </xdr:from>
    <xdr:to>
      <xdr:col>5</xdr:col>
      <xdr:colOff>695106</xdr:colOff>
      <xdr:row>1</xdr:row>
      <xdr:rowOff>333375</xdr:rowOff>
    </xdr:to>
    <xdr:pic>
      <xdr:nvPicPr>
        <xdr:cNvPr id="4" name="Picture 3" descr="IBC MWA Logo New MWA Only.png"/>
        <xdr:cNvPicPr>
          <a:picLocks noChangeAspect="1"/>
        </xdr:cNvPicPr>
      </xdr:nvPicPr>
      <xdr:blipFill>
        <a:blip xmlns:r="http://schemas.openxmlformats.org/officeDocument/2006/relationships" r:embed="rId1"/>
        <a:stretch>
          <a:fillRect/>
        </a:stretch>
      </xdr:blipFill>
      <xdr:spPr>
        <a:xfrm>
          <a:off x="6115050" y="219075"/>
          <a:ext cx="1420367" cy="30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AE68"/>
  <sheetViews>
    <sheetView tabSelected="1" zoomScale="80" zoomScaleNormal="80" workbookViewId="0">
      <selection activeCell="H7" sqref="H7"/>
    </sheetView>
  </sheetViews>
  <sheetFormatPr defaultRowHeight="15"/>
  <cols>
    <col min="1" max="1" width="17.85546875" style="1" bestFit="1" customWidth="1"/>
    <col min="2" max="2" width="16.7109375" style="1" bestFit="1" customWidth="1"/>
    <col min="3" max="3" width="19" style="1" bestFit="1" customWidth="1"/>
    <col min="4" max="4" width="15.5703125" style="1" bestFit="1" customWidth="1"/>
    <col min="5" max="5" width="33.42578125" style="1" bestFit="1" customWidth="1"/>
    <col min="6" max="6" width="12.140625" style="1" bestFit="1" customWidth="1"/>
  </cols>
  <sheetData>
    <row r="2" spans="1:8" ht="30" customHeight="1">
      <c r="B2" s="50" t="s">
        <v>8</v>
      </c>
      <c r="C2" s="50"/>
      <c r="D2" s="50"/>
    </row>
    <row r="3" spans="1:8" ht="12.75" customHeight="1" thickBot="1"/>
    <row r="4" spans="1:8" ht="15.75" customHeight="1">
      <c r="A4" s="13">
        <v>2025</v>
      </c>
      <c r="B4" s="6"/>
      <c r="C4" s="6"/>
      <c r="D4" s="6"/>
      <c r="E4" s="6"/>
      <c r="F4" s="7"/>
    </row>
    <row r="5" spans="1:8" ht="15.75" thickBot="1">
      <c r="A5" s="8" t="s">
        <v>0</v>
      </c>
      <c r="B5" s="9" t="s">
        <v>4</v>
      </c>
      <c r="C5" s="9" t="s">
        <v>1</v>
      </c>
      <c r="D5" s="14" t="s">
        <v>7</v>
      </c>
      <c r="E5" s="9" t="s">
        <v>3</v>
      </c>
      <c r="F5" s="10" t="s">
        <v>2</v>
      </c>
    </row>
    <row r="6" spans="1:8" ht="15.75" thickBot="1">
      <c r="A6" s="15">
        <v>22880</v>
      </c>
      <c r="B6" s="11" t="s">
        <v>5</v>
      </c>
      <c r="C6" s="12">
        <f>+A6/12</f>
        <v>1906.6666666666667</v>
      </c>
      <c r="D6" s="12">
        <f>+C6*0.0902</f>
        <v>171.98133333333334</v>
      </c>
      <c r="E6" s="16">
        <v>130</v>
      </c>
      <c r="F6" s="24">
        <f>+D6-E6</f>
        <v>41.981333333333339</v>
      </c>
    </row>
    <row r="7" spans="1:8" ht="12" customHeight="1" thickBot="1">
      <c r="A7" s="2"/>
      <c r="B7" s="3"/>
      <c r="C7" s="4"/>
      <c r="D7" s="4"/>
      <c r="E7" s="4"/>
      <c r="F7" s="5"/>
    </row>
    <row r="8" spans="1:8" ht="15.75" customHeight="1">
      <c r="A8" s="13">
        <v>2026</v>
      </c>
      <c r="B8" s="6"/>
      <c r="C8" s="6"/>
      <c r="D8" s="6"/>
      <c r="E8" s="6"/>
      <c r="F8" s="7"/>
      <c r="H8" s="21"/>
    </row>
    <row r="9" spans="1:8" ht="15.75" thickBot="1">
      <c r="A9" s="8" t="s">
        <v>0</v>
      </c>
      <c r="B9" s="9" t="s">
        <v>4</v>
      </c>
      <c r="C9" s="9" t="s">
        <v>1</v>
      </c>
      <c r="D9" s="14" t="s">
        <v>6</v>
      </c>
      <c r="E9" s="9" t="s">
        <v>3</v>
      </c>
      <c r="F9" s="10" t="s">
        <v>2</v>
      </c>
    </row>
    <row r="10" spans="1:8" ht="15.75" thickBot="1">
      <c r="A10" s="15">
        <v>37500</v>
      </c>
      <c r="B10" s="11" t="s">
        <v>5</v>
      </c>
      <c r="C10" s="12">
        <f>+A10/12</f>
        <v>3125</v>
      </c>
      <c r="D10" s="12">
        <f>+C10*0.0996</f>
        <v>311.25</v>
      </c>
      <c r="E10" s="16">
        <v>300</v>
      </c>
      <c r="F10" s="24">
        <f>+D10-E10</f>
        <v>11.25</v>
      </c>
    </row>
    <row r="11" spans="1:8" ht="15.75" thickBot="1">
      <c r="A11" s="2"/>
      <c r="B11" s="3"/>
      <c r="C11" s="4"/>
      <c r="D11" s="4"/>
      <c r="E11" s="4"/>
      <c r="F11" s="5"/>
    </row>
    <row r="12" spans="1:8" ht="15.75" customHeight="1">
      <c r="A12" s="41" t="s">
        <v>26</v>
      </c>
      <c r="B12" s="42"/>
      <c r="C12" s="6"/>
      <c r="D12" s="6"/>
      <c r="E12" s="6"/>
      <c r="F12" s="7"/>
    </row>
    <row r="13" spans="1:8" ht="15.75" thickBot="1">
      <c r="A13" s="43" t="s">
        <v>27</v>
      </c>
      <c r="B13" s="44"/>
      <c r="C13" s="44"/>
      <c r="D13" s="44"/>
      <c r="E13" s="26">
        <v>100</v>
      </c>
      <c r="F13" s="22">
        <v>0.05</v>
      </c>
    </row>
    <row r="14" spans="1:8" ht="15.75" thickBot="1">
      <c r="A14" s="45" t="s">
        <v>28</v>
      </c>
      <c r="B14" s="46"/>
      <c r="C14" s="46"/>
      <c r="D14" s="46"/>
      <c r="E14" s="23"/>
      <c r="F14" s="25">
        <f>E13*F13</f>
        <v>5</v>
      </c>
    </row>
    <row r="15" spans="1:8" ht="15.75" thickBot="1">
      <c r="A15"/>
    </row>
    <row r="16" spans="1:8" ht="23.25" customHeight="1" thickBot="1">
      <c r="A16" s="51" t="s">
        <v>29</v>
      </c>
      <c r="B16" s="52"/>
      <c r="C16" s="52"/>
      <c r="D16" s="52"/>
      <c r="E16" s="52"/>
      <c r="F16" s="53"/>
    </row>
    <row r="17" spans="1:31" ht="54.75" customHeight="1">
      <c r="A17" s="69" t="s">
        <v>9</v>
      </c>
      <c r="B17" s="70"/>
      <c r="C17" s="70"/>
      <c r="D17" s="70"/>
      <c r="E17" s="70"/>
      <c r="F17" s="71"/>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row>
    <row r="18" spans="1:31">
      <c r="A18" s="27"/>
      <c r="B18" s="28"/>
      <c r="C18" s="28"/>
      <c r="D18" s="28"/>
      <c r="E18" s="28"/>
      <c r="F18" s="29"/>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row>
    <row r="19" spans="1:31" ht="49.5" customHeight="1">
      <c r="A19" s="72" t="s">
        <v>10</v>
      </c>
      <c r="B19" s="73"/>
      <c r="C19" s="73"/>
      <c r="D19" s="73"/>
      <c r="E19" s="73"/>
      <c r="F19" s="74"/>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row>
    <row r="20" spans="1:31">
      <c r="A20" s="37">
        <v>30</v>
      </c>
      <c r="B20" s="28"/>
      <c r="C20" s="28"/>
      <c r="D20" s="28"/>
      <c r="E20" s="28"/>
      <c r="F20" s="29"/>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row>
    <row r="21" spans="1:31" ht="58.5" customHeight="1">
      <c r="A21" s="54" t="s">
        <v>11</v>
      </c>
      <c r="B21" s="55"/>
      <c r="C21" s="55"/>
      <c r="D21" s="55"/>
      <c r="E21" s="55"/>
      <c r="F21" s="56"/>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row>
    <row r="22" spans="1:31">
      <c r="A22" s="30"/>
      <c r="B22" s="31"/>
      <c r="C22" s="31"/>
      <c r="D22" s="31"/>
      <c r="E22" s="31"/>
      <c r="F22" s="32"/>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row>
    <row r="23" spans="1:31" ht="66.75" customHeight="1" thickBot="1">
      <c r="A23" s="57" t="s">
        <v>12</v>
      </c>
      <c r="B23" s="58"/>
      <c r="C23" s="58"/>
      <c r="D23" s="58"/>
      <c r="E23" s="58"/>
      <c r="F23" s="59"/>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row>
    <row r="24" spans="1:31" ht="15.75" thickBot="1">
      <c r="A24"/>
    </row>
    <row r="25" spans="1:31" ht="15.75" customHeight="1">
      <c r="A25" s="41" t="s">
        <v>32</v>
      </c>
      <c r="B25" s="42"/>
      <c r="C25" s="6"/>
      <c r="D25" s="6"/>
      <c r="E25" s="6"/>
      <c r="F25" s="7"/>
    </row>
    <row r="26" spans="1:31" ht="15.75" thickBot="1">
      <c r="A26" s="43" t="s">
        <v>36</v>
      </c>
      <c r="B26" s="44"/>
      <c r="C26" s="44"/>
      <c r="D26" s="44"/>
      <c r="E26" s="36">
        <f>E13-A20</f>
        <v>70</v>
      </c>
      <c r="F26" s="35">
        <v>3340</v>
      </c>
    </row>
    <row r="27" spans="1:31" ht="15.75" thickBot="1">
      <c r="A27" s="45" t="s">
        <v>31</v>
      </c>
      <c r="B27" s="46"/>
      <c r="C27" s="46"/>
      <c r="D27" s="46"/>
      <c r="E27" s="23"/>
      <c r="F27" s="38">
        <f>E26*F26</f>
        <v>233800</v>
      </c>
    </row>
    <row r="28" spans="1:31" ht="15.75" thickBot="1">
      <c r="A28"/>
    </row>
    <row r="29" spans="1:31" ht="15.75" customHeight="1">
      <c r="A29" s="41" t="s">
        <v>33</v>
      </c>
      <c r="B29" s="42"/>
      <c r="C29" s="6"/>
      <c r="D29" s="6"/>
      <c r="E29" s="6"/>
      <c r="F29" s="7"/>
    </row>
    <row r="30" spans="1:31" ht="15.75" thickBot="1">
      <c r="A30" s="43" t="s">
        <v>35</v>
      </c>
      <c r="B30" s="44"/>
      <c r="C30" s="44"/>
      <c r="D30" s="44"/>
      <c r="E30" s="39">
        <v>0.05</v>
      </c>
      <c r="F30" s="35">
        <v>5010</v>
      </c>
    </row>
    <row r="31" spans="1:31" ht="15.75" thickBot="1">
      <c r="A31" s="45" t="s">
        <v>31</v>
      </c>
      <c r="B31" s="46"/>
      <c r="C31" s="46"/>
      <c r="D31" s="46"/>
      <c r="E31" s="23"/>
      <c r="F31" s="38">
        <f>(E13*E30)*F30</f>
        <v>25050</v>
      </c>
    </row>
    <row r="32" spans="1:31" ht="15.75" thickBot="1">
      <c r="A32"/>
    </row>
    <row r="33" spans="1:6" ht="15.75" customHeight="1">
      <c r="A33" s="41" t="s">
        <v>34</v>
      </c>
      <c r="B33" s="42"/>
      <c r="C33" s="6"/>
      <c r="D33" s="6"/>
      <c r="E33" s="6"/>
      <c r="F33" s="7"/>
    </row>
    <row r="34" spans="1:6" ht="15.75" thickBot="1">
      <c r="A34" s="43" t="s">
        <v>37</v>
      </c>
      <c r="B34" s="44"/>
      <c r="C34" s="44"/>
      <c r="D34" s="44"/>
      <c r="E34" s="40"/>
      <c r="F34" s="35"/>
    </row>
    <row r="35" spans="1:6" ht="15.75" thickBot="1">
      <c r="A35" s="45" t="s">
        <v>31</v>
      </c>
      <c r="B35" s="46"/>
      <c r="C35" s="46"/>
      <c r="D35" s="46"/>
      <c r="E35" s="23"/>
      <c r="F35" s="38">
        <f>F27+F31</f>
        <v>258850</v>
      </c>
    </row>
    <row r="36" spans="1:6" ht="23.25" customHeight="1">
      <c r="A36" s="63" t="s">
        <v>13</v>
      </c>
      <c r="B36" s="64"/>
      <c r="C36" s="64"/>
      <c r="D36" s="64"/>
      <c r="E36" s="64"/>
      <c r="F36" s="65"/>
    </row>
    <row r="37" spans="1:6">
      <c r="A37" s="27"/>
      <c r="B37" s="33"/>
      <c r="C37" s="33"/>
      <c r="D37" s="33"/>
      <c r="E37" s="33"/>
      <c r="F37" s="34"/>
    </row>
    <row r="38" spans="1:6" ht="35.25" customHeight="1">
      <c r="A38" s="54" t="s">
        <v>14</v>
      </c>
      <c r="B38" s="55"/>
      <c r="C38" s="55"/>
      <c r="D38" s="55"/>
      <c r="E38" s="55"/>
      <c r="F38" s="56"/>
    </row>
    <row r="39" spans="1:6">
      <c r="A39" s="30"/>
      <c r="B39" s="31"/>
      <c r="C39" s="31"/>
      <c r="D39" s="31"/>
      <c r="E39" s="31"/>
      <c r="F39" s="32"/>
    </row>
    <row r="40" spans="1:6" ht="14.25" customHeight="1">
      <c r="A40" s="54" t="s">
        <v>15</v>
      </c>
      <c r="B40" s="55"/>
      <c r="C40" s="55"/>
      <c r="D40" s="55"/>
      <c r="E40" s="55"/>
      <c r="F40" s="56"/>
    </row>
    <row r="41" spans="1:6">
      <c r="A41" s="30"/>
      <c r="B41" s="31"/>
      <c r="C41" s="31"/>
      <c r="D41" s="31"/>
      <c r="E41" s="31"/>
      <c r="F41" s="32"/>
    </row>
    <row r="42" spans="1:6" ht="36" customHeight="1">
      <c r="A42" s="54" t="s">
        <v>16</v>
      </c>
      <c r="B42" s="55"/>
      <c r="C42" s="55"/>
      <c r="D42" s="55"/>
      <c r="E42" s="55"/>
      <c r="F42" s="56"/>
    </row>
    <row r="43" spans="1:6">
      <c r="A43" s="30"/>
      <c r="B43" s="31"/>
      <c r="C43" s="31"/>
      <c r="D43" s="31"/>
      <c r="E43" s="31"/>
      <c r="F43" s="32"/>
    </row>
    <row r="44" spans="1:6" ht="33.75" customHeight="1" thickBot="1">
      <c r="A44" s="66" t="s">
        <v>38</v>
      </c>
      <c r="B44" s="67"/>
      <c r="C44" s="67"/>
      <c r="D44" s="67"/>
      <c r="E44" s="67"/>
      <c r="F44" s="68"/>
    </row>
    <row r="45" spans="1:6" ht="15.75" thickBot="1">
      <c r="A45" s="20"/>
      <c r="B45" s="20"/>
      <c r="C45" s="20"/>
      <c r="D45" s="20"/>
      <c r="E45" s="20"/>
      <c r="F45" s="20"/>
    </row>
    <row r="46" spans="1:6" ht="27.75" customHeight="1">
      <c r="A46" s="60" t="s">
        <v>17</v>
      </c>
      <c r="B46" s="61"/>
      <c r="C46" s="61"/>
      <c r="D46" s="61"/>
      <c r="E46" s="61"/>
      <c r="F46" s="62"/>
    </row>
    <row r="47" spans="1:6">
      <c r="A47" s="30"/>
      <c r="B47" s="31"/>
      <c r="C47" s="31"/>
      <c r="D47" s="31"/>
      <c r="E47" s="31"/>
      <c r="F47" s="32"/>
    </row>
    <row r="48" spans="1:6" ht="32.25" customHeight="1">
      <c r="A48" s="54" t="s">
        <v>18</v>
      </c>
      <c r="B48" s="55"/>
      <c r="C48" s="55"/>
      <c r="D48" s="55"/>
      <c r="E48" s="55"/>
      <c r="F48" s="56"/>
    </row>
    <row r="49" spans="1:6">
      <c r="A49" s="30"/>
      <c r="B49" s="31"/>
      <c r="C49" s="31"/>
      <c r="D49" s="31"/>
      <c r="E49" s="31"/>
      <c r="F49" s="32"/>
    </row>
    <row r="50" spans="1:6" ht="15.75" customHeight="1">
      <c r="A50" s="54" t="s">
        <v>19</v>
      </c>
      <c r="B50" s="55"/>
      <c r="C50" s="55"/>
      <c r="D50" s="55"/>
      <c r="E50" s="55"/>
      <c r="F50" s="56"/>
    </row>
    <row r="51" spans="1:6">
      <c r="A51" s="30"/>
      <c r="B51" s="31"/>
      <c r="C51" s="31"/>
      <c r="D51" s="31"/>
      <c r="E51" s="31"/>
      <c r="F51" s="32"/>
    </row>
    <row r="52" spans="1:6" ht="22.5" customHeight="1">
      <c r="A52" s="54" t="s">
        <v>20</v>
      </c>
      <c r="B52" s="55"/>
      <c r="C52" s="55"/>
      <c r="D52" s="55"/>
      <c r="E52" s="55"/>
      <c r="F52" s="56"/>
    </row>
    <row r="53" spans="1:6">
      <c r="A53" s="30"/>
      <c r="B53" s="31"/>
      <c r="C53" s="31"/>
      <c r="D53" s="31"/>
      <c r="E53" s="31"/>
      <c r="F53" s="32"/>
    </row>
    <row r="54" spans="1:6" ht="19.5" customHeight="1">
      <c r="A54" s="54" t="s">
        <v>21</v>
      </c>
      <c r="B54" s="55"/>
      <c r="C54" s="55"/>
      <c r="D54" s="55"/>
      <c r="E54" s="55"/>
      <c r="F54" s="56"/>
    </row>
    <row r="55" spans="1:6">
      <c r="A55" s="30"/>
      <c r="B55" s="31"/>
      <c r="C55" s="31"/>
      <c r="D55" s="31"/>
      <c r="E55" s="31"/>
      <c r="F55" s="32"/>
    </row>
    <row r="56" spans="1:6" ht="30" customHeight="1">
      <c r="A56" s="54" t="s">
        <v>30</v>
      </c>
      <c r="B56" s="55"/>
      <c r="C56" s="55"/>
      <c r="D56" s="55"/>
      <c r="E56" s="55"/>
      <c r="F56" s="56"/>
    </row>
    <row r="57" spans="1:6">
      <c r="A57" s="30"/>
      <c r="B57" s="31"/>
      <c r="C57" s="31"/>
      <c r="D57" s="31"/>
      <c r="E57" s="31"/>
      <c r="F57" s="32"/>
    </row>
    <row r="58" spans="1:6" ht="67.5" customHeight="1">
      <c r="A58" s="54" t="s">
        <v>22</v>
      </c>
      <c r="B58" s="55"/>
      <c r="C58" s="55"/>
      <c r="D58" s="55"/>
      <c r="E58" s="55"/>
      <c r="F58" s="56"/>
    </row>
    <row r="59" spans="1:6">
      <c r="A59" s="30"/>
      <c r="B59" s="31"/>
      <c r="C59" s="31"/>
      <c r="D59" s="31"/>
      <c r="E59" s="31"/>
      <c r="F59" s="32"/>
    </row>
    <row r="60" spans="1:6" ht="51" customHeight="1">
      <c r="A60" s="54" t="s">
        <v>23</v>
      </c>
      <c r="B60" s="55"/>
      <c r="C60" s="55"/>
      <c r="D60" s="55"/>
      <c r="E60" s="55"/>
      <c r="F60" s="56"/>
    </row>
    <row r="61" spans="1:6">
      <c r="A61" s="30"/>
      <c r="B61" s="31"/>
      <c r="C61" s="31"/>
      <c r="D61" s="31"/>
      <c r="E61" s="31"/>
      <c r="F61" s="32"/>
    </row>
    <row r="62" spans="1:6" ht="48" customHeight="1">
      <c r="A62" s="54" t="s">
        <v>24</v>
      </c>
      <c r="B62" s="55"/>
      <c r="C62" s="55"/>
      <c r="D62" s="55"/>
      <c r="E62" s="55"/>
      <c r="F62" s="56"/>
    </row>
    <row r="63" spans="1:6">
      <c r="A63" s="30"/>
      <c r="B63" s="31"/>
      <c r="C63" s="31"/>
      <c r="D63" s="31"/>
      <c r="E63" s="31"/>
      <c r="F63" s="32"/>
    </row>
    <row r="64" spans="1:6" ht="61.5" customHeight="1" thickBot="1">
      <c r="A64" s="57" t="s">
        <v>25</v>
      </c>
      <c r="B64" s="58"/>
      <c r="C64" s="58"/>
      <c r="D64" s="58"/>
      <c r="E64" s="58"/>
      <c r="F64" s="59"/>
    </row>
    <row r="65" spans="1:6" ht="15.75" thickBot="1">
      <c r="A65" s="19"/>
      <c r="B65" s="18"/>
      <c r="C65" s="18"/>
      <c r="D65" s="18"/>
      <c r="E65" s="18"/>
      <c r="F65" s="18"/>
    </row>
    <row r="66" spans="1:6" ht="64.5" customHeight="1" thickBot="1">
      <c r="A66" s="47" t="s">
        <v>39</v>
      </c>
      <c r="B66" s="48"/>
      <c r="C66" s="48"/>
      <c r="D66" s="48"/>
      <c r="E66" s="48"/>
      <c r="F66" s="49"/>
    </row>
    <row r="67" spans="1:6">
      <c r="A67" s="18"/>
      <c r="B67" s="18"/>
      <c r="C67" s="18"/>
      <c r="D67" s="18"/>
      <c r="E67" s="18"/>
      <c r="F67" s="18"/>
    </row>
    <row r="68" spans="1:6">
      <c r="A68" s="18"/>
      <c r="B68" s="18"/>
      <c r="C68" s="18"/>
      <c r="D68" s="18"/>
      <c r="E68" s="18"/>
      <c r="F68" s="18"/>
    </row>
  </sheetData>
  <mergeCells count="34">
    <mergeCell ref="A56:F56"/>
    <mergeCell ref="A54:F54"/>
    <mergeCell ref="A52:F52"/>
    <mergeCell ref="A50:F50"/>
    <mergeCell ref="A48:F48"/>
    <mergeCell ref="A44:F44"/>
    <mergeCell ref="A42:F42"/>
    <mergeCell ref="A40:F40"/>
    <mergeCell ref="A38:F38"/>
    <mergeCell ref="A17:F17"/>
    <mergeCell ref="A19:F19"/>
    <mergeCell ref="A21:F21"/>
    <mergeCell ref="A23:F23"/>
    <mergeCell ref="A13:D13"/>
    <mergeCell ref="A29:B29"/>
    <mergeCell ref="A30:D30"/>
    <mergeCell ref="A31:D31"/>
    <mergeCell ref="A36:F36"/>
    <mergeCell ref="A33:B33"/>
    <mergeCell ref="A34:D34"/>
    <mergeCell ref="A35:D35"/>
    <mergeCell ref="A66:F66"/>
    <mergeCell ref="B2:D2"/>
    <mergeCell ref="A12:B12"/>
    <mergeCell ref="A14:D14"/>
    <mergeCell ref="A16:F16"/>
    <mergeCell ref="A25:B25"/>
    <mergeCell ref="A26:D26"/>
    <mergeCell ref="A27:D27"/>
    <mergeCell ref="A58:F58"/>
    <mergeCell ref="A60:F60"/>
    <mergeCell ref="A62:F62"/>
    <mergeCell ref="A64:F64"/>
    <mergeCell ref="A46:F46"/>
  </mergeCells>
  <pageMargins left="0.7" right="0.7" top="0.75" bottom="0.75" header="0.3" footer="0.3"/>
  <pageSetup paperSize="5" orientation="landscape" copies="4"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ACA Calc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Wilkerson</dc:creator>
  <cp:lastModifiedBy>MWA</cp:lastModifiedBy>
  <cp:lastPrinted>2022-10-31T20:30:49Z</cp:lastPrinted>
  <dcterms:created xsi:type="dcterms:W3CDTF">2022-10-31T19:41:28Z</dcterms:created>
  <dcterms:modified xsi:type="dcterms:W3CDTF">2025-09-11T19:28:49Z</dcterms:modified>
</cp:coreProperties>
</file>